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6924deeef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f7048c4e88dd4d44"/>
    <x:sheet xmlns:r="http://schemas.openxmlformats.org/officeDocument/2006/relationships" name="Datos" sheetId="2" r:id="Ra0fab64e57d54138"/>
    <x:sheet xmlns:r="http://schemas.openxmlformats.org/officeDocument/2006/relationships" name="Solucion" sheetId="3" r:id="R15553a69343c45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FFFFFF"/>
      <x:name val="Arial"/>
    </x:font>
    <x:font>
      <x:b/>
      <x:sz val="11"/>
      <x:color rgb="FF167347"/>
      <x:name val="Arial"/>
    </x:font>
    <x:font>
      <x:b/>
      <x:sz val="11"/>
      <x:color rgb="FF2435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52E"/>
      </x:patternFill>
    </x:fill>
    <x:fill>
      <x:patternFill patternType="solid">
        <x:fgColor rgb="FFEDF5EF"/>
      </x:patternFill>
    </x:fill>
  </x:fills>
  <x:borders count="2">
    <x:border/>
    <x:border>
      <x:bottom style="thin">
        <x:color rgb="FF167347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e73c1813d4b74" /><Relationship Type="http://schemas.openxmlformats.org/officeDocument/2006/relationships/theme" Target="/xl/theme/theme1.xml" Id="Ra89d81332e104633" /><Relationship Type="http://schemas.openxmlformats.org/officeDocument/2006/relationships/sharedStrings" Target="/xl/sharedStrings.xml" Id="R55a3efbd31034b4b" /><Relationship Type="http://schemas.openxmlformats.org/officeDocument/2006/relationships/worksheet" Target="/xl/worksheets/sheet1.xml" Id="Rf7048c4e88dd4d44" /><Relationship Type="http://schemas.openxmlformats.org/officeDocument/2006/relationships/worksheet" Target="/xl/worksheets/sheet2.xml" Id="Ra0fab64e57d54138" /><Relationship Type="http://schemas.openxmlformats.org/officeDocument/2006/relationships/worksheet" Target="/xl/worksheets/sheet3.xml" Id="R15553a69343c45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f38372131644e2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Stock final por producto (unidades)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Stock final</c:v>
          </c:tx>
          <c:spPr>
            <a:solidFill xmlns:a="http://schemas.openxmlformats.org/drawingml/2006/main">
              <a:srgbClr val="167347"/>
            </a:solidFill>
          </c:spPr>
          <c:cat>
            <c:strRef>
              <c:f>'Solucion'!$B$7:$B$11</c:f>
              <c:strCache>
                <c:ptCount val="0"/>
              </c:strCache>
            </c:strRef>
          </c:cat>
          <c:val>
            <c:numRef>
              <c:f>'Solucion'!$F$7:$F$11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38372131644e2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vimientos" displayName="Movimientos" ref="A6:E26" headerRowCount="1" totalsRowCount="0" totalsRowShown="0">
  <x:autoFilter ref="A6:E26"/>
  <x:tableColumns count="5">
    <x:tableColumn id="1" name="Movimiento"/>
    <x:tableColumn id="2" name="Fecha"/>
    <x:tableColumn id="3" name="SKU"/>
    <x:tableColumn id="4" name="Entradas"/>
    <x:tableColumn id="5" name="Salida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roductos" displayName="Productos" ref="G6:J11" headerRowCount="1" totalsRowCount="0" totalsRowShown="0">
  <x:autoFilter ref="G6:J11"/>
  <x:tableColumns count="4">
    <x:tableColumn id="1" name="SKU"/>
    <x:tableColumn id="2" name="Producto"/>
    <x:tableColumn id="3" name="Stock inicial"/>
    <x:tableColumn id="4" name="Mínim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ResumenStock" displayName="ResumenStock" ref="A6:H11" headerRowCount="1" totalsRowCount="0" totalsRowShown="0">
  <x:autoFilter ref="A6:H11"/>
  <x:tableColumns count="8">
    <x:tableColumn id="1" name="SKU"/>
    <x:tableColumn id="2" name="Producto"/>
    <x:tableColumn id="3" name="Inicial"/>
    <x:tableColumn id="4" name="Entradas"/>
    <x:tableColumn id="5" name="Salidas"/>
    <x:tableColumn id="6" name="Stock final"/>
    <x:tableColumn id="7" name="Mínimo"/>
    <x:tableColumn id="8" name="Acció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72eedb505d46f3" /><Relationship Type="http://schemas.openxmlformats.org/officeDocument/2006/relationships/table" Target="/xl/tables/table2.xml" Id="R05113248ee36418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079072f6a454200" /><Relationship Type="http://schemas.openxmlformats.org/officeDocument/2006/relationships/table" Target="/xl/tables/table3.xml" Id="R3d308bce3c78438a" /></Relationships>
</file>

<file path=xl/worksheets/sheet1.xml><?xml version="1.0" encoding="utf-8"?>
<x:worksheet xmlns:x="http://schemas.openxmlformats.org/spreadsheetml/2006/main">
  <x:sheetPr>
    <x:tabColor rgb="FF24352E"/>
  </x:sheetPr>
  <x:sheetViews>
    <x:sheetView showGridLines="0" workbookViewId="0"/>
  </x:sheetViews>
  <x:sheetFormatPr defaultRowHeight="15"/>
  <x:cols>
    <x:col min="1" max="1" width="7" hidden="0" customWidth="1"/>
    <x:col min="2" max="2" width="111" hidden="0" customWidth="1"/>
  </x:cols>
  <x:sheetData>
    <x:row r="1" ht="24" customHeight="1">
      <x:c r="A1" s="2"/>
      <x:c r="B1" s="2"/>
    </x:row>
    <x:row r="2" ht="24" customHeight="1">
      <x:c r="A2" s="3" t="str">
        <x:v>Inventario de una papelería</x:v>
      </x:c>
      <x:c r="B2" s="2"/>
    </x:row>
    <x:row r="3" ht="24" customHeight="1">
      <x:c r="A3" s="4"/>
      <x:c r="B3" s="4"/>
    </x:row>
    <x:row r="4" ht="24" customHeight="1">
      <x:c r="A4" s="5" t="str">
        <x:v>Proyecto original de Aula de Excel. Datos ficticios para practicar.</x:v>
      </x:c>
      <x:c r="B4" s="2"/>
    </x:row>
    <x:row r="5" ht="24" customHeight="1">
      <x:c r="A5" s="2"/>
      <x:c r="B5" s="2"/>
    </x:row>
    <x:row r="6" ht="32" customHeight="1">
      <x:c r="A6" s="7" t="str">
        <x:v>Paso</x:v>
      </x:c>
      <x:c r="B6" s="7" t="str">
        <x:v>Trabaja en una copia del archivo. Consulta Solucion después de intentarlo.</x:v>
      </x:c>
    </x:row>
    <x:row r="7" ht="48" customHeight="1">
      <x:c r="A7" s="9" t="n">
        <x:v>1</x:v>
      </x:c>
      <x:c r="B7" s="10" t="str">
        <x:v>Revisa Datos: Movimientos contiene 20 registros y Productos contiene 5 referencias. Cada movimiento registra entradas y salidas en unidades.</x:v>
      </x:c>
    </x:row>
    <x:row r="8" ht="48" customHeight="1">
      <x:c r="A8" s="2" t="n">
        <x:v>2</x:v>
      </x:c>
      <x:c r="B8" s="8" t="str">
        <x:v>Las dos tablas ya están creadas. En una copia, añade una fila a Movimientos y comprueba cómo se amplía. Practica también Insertar &gt; Tabla con una copia del rango.</x:v>
      </x:c>
    </x:row>
    <x:row r="9" ht="48" customHeight="1">
      <x:c r="A9" s="9" t="n">
        <x:v>3</x:v>
      </x:c>
      <x:c r="B9" s="10" t="str">
        <x:v>Crea un resumen por SKU. Calcula entradas y salidas con SUMAR.SI y el stock como stock inicial + entradas − salidas. Usa referencias estructuradas.</x:v>
      </x:c>
    </x:row>
    <x:row r="10" ht="48" customHeight="1">
      <x:c r="A10" s="2" t="n">
        <x:v>4</x:v>
      </x:c>
      <x:c r="B10" s="8" t="str">
        <x:v>Busca el mínimo de cada SKU con BUSCARV exacto. Usa SI para mostrar Reponer cuando el stock sea menor que el mínimo.</x:v>
      </x:c>
    </x:row>
    <x:row r="11" ht="48" customHeight="1">
      <x:c r="A11" s="9" t="n">
        <x:v>5</x:v>
      </x:c>
      <x:c r="B11" s="10" t="str">
        <x:v>Ordena el resumen por stock final y filtra los artículos que necesitan reposición. Inserta un gráfico de columnas de stock por producto.</x:v>
      </x:c>
    </x:row>
    <x:row r="12" ht="48" customHeight="1">
      <x:c r="A12" s="2" t="n">
        <x:v>6</x:v>
      </x:c>
      <x:c r="B12" s="8" t="str">
        <x:v>En Excel, inserta una tabla dinámica de Movimientos: SKU en Filas y Entradas/Salidas en Valores (Suma). Actualízala después de editar datos.</x:v>
      </x:c>
    </x:row>
    <x:row r="13" ht="24" customHeight="1">
      <x:c r="A13" s="2"/>
      <x:c r="B13" s="2"/>
    </x:row>
    <x:row r="14" ht="24" customHeight="1">
      <x:c r="A14" s="11" t="str">
        <x:v>Autocorrección manual</x:v>
      </x:c>
      <x:c r="B14" s="2"/>
    </x:row>
    <x:row r="15" ht="38" customHeight="1">
      <x:c r="A15" s="2" t="str">
        <x:v>[ ]</x:v>
      </x:c>
      <x:c r="B15" s="8" t="str">
        <x:v>El stock total final es 228 unidades. CU-01 termina con 47 y MO-05 con 10.</x:v>
      </x:c>
    </x:row>
    <x:row r="16" ht="38" customHeight="1">
      <x:c r="A16" s="2" t="str">
        <x:v>[ ]</x:v>
      </x:c>
      <x:c r="B16" s="8" t="str">
        <x:v>Solo MO-05 requiere reposición. Las entradas suman 167 y las salidas 159.</x:v>
      </x:c>
    </x:row>
    <x:row r="17" ht="38" customHeight="1">
      <x:c r="A17" s="2" t="str">
        <x:v>[ ]</x:v>
      </x:c>
      <x:c r="B17" s="8" t="str">
        <x:v>La tabla dinámica debe coincidir con las sumas del resumen. Marca la tarea tras comprobarla tú.</x:v>
      </x:c>
    </x:row>
    <x:row r="18" ht="24" customHeight="1">
      <x:c r="A18" s="2"/>
      <x:c r="B18" s="2"/>
    </x:row>
    <x:row r="19" ht="24" customHeight="1">
      <x:c r="A19" s="2"/>
      <x:c r="B19" s="2"/>
    </x:row>
    <x:row r="20" ht="24" customHeight="1">
      <x:c r="A20" s="11" t="str">
        <x:v>Entorno y límites</x:v>
      </x:c>
      <x:c r="B20" s="2"/>
    </x:row>
    <x:row r="21" ht="55" customHeight="1">
      <x:c r="A21" s="2"/>
      <x:c r="B21" s="8" t="str">
        <x:v>Fórmulas verificadas con el motor de generación. Tablas, filtros, gráfico y tabla dinámica se practican en Excel. No se han ejecutado clics ni recálculo en Microsoft Excel.</x:v>
      </x:c>
    </x:row>
    <x:row r="22" ht="45" customHeight="1">
      <x:c r="A22" s="2"/>
      <x:c r="B22" s="8" t="str">
        <x:v>Las fórmulas están guardadas en inglés, como exige XLSX. Excel puede mostrarlas traducidas según idioma y configuración regional.</x:v>
      </x:c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52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Movimientos de almacén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5" t="str">
        <x:v>Fuente: datos ficticios originales. Octubre de 2026. Stock medido en unidades.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0" customHeight="1">
      <x:c r="A6" s="12" t="str">
        <x:v>Movimiento</x:v>
      </x:c>
      <x:c r="B6" s="12" t="str">
        <x:v>Fecha</x:v>
      </x:c>
      <x:c r="C6" s="12" t="str">
        <x:v>SKU</x:v>
      </x:c>
      <x:c r="D6" s="12" t="str">
        <x:v>Entradas</x:v>
      </x:c>
      <x:c r="E6" s="12" t="str">
        <x:v>Salidas</x:v>
      </x:c>
      <x:c r="F6" s="2"/>
      <x:c r="G6" s="7" t="str">
        <x:v>SKU</x:v>
      </x:c>
      <x:c r="H6" s="7" t="str">
        <x:v>Producto</x:v>
      </x:c>
      <x:c r="I6" s="7" t="str">
        <x:v>Stock inicial</x:v>
      </x:c>
      <x:c r="J6" s="7" t="str">
        <x:v>Mínimo</x:v>
      </x:c>
      <x:c r="K6" s="2"/>
      <x:c r="L6" s="2"/>
    </x:row>
    <x:row r="7" ht="24" customHeight="1">
      <x:c r="A7" s="2" t="str">
        <x:v>M-001</x:v>
      </x:c>
      <x:c r="B7" s="13" t="n">
        <x:v>46296</x:v>
      </x:c>
      <x:c r="C7" s="2" t="str">
        <x:v>CU-01</x:v>
      </x:c>
      <x:c r="D7" s="2" t="n">
        <x:v>20</x:v>
      </x:c>
      <x:c r="E7" s="2" t="n">
        <x:v>0</x:v>
      </x:c>
      <x:c r="F7" s="2"/>
      <x:c r="G7" s="2" t="str">
        <x:v>CU-01</x:v>
      </x:c>
      <x:c r="H7" s="2" t="str">
        <x:v>Cuaderno</x:v>
      </x:c>
      <x:c r="I7" s="2" t="n">
        <x:v>40</x:v>
      </x:c>
      <x:c r="J7" s="2" t="n">
        <x:v>20</x:v>
      </x:c>
      <x:c r="K7" s="2"/>
      <x:c r="L7" s="2"/>
    </x:row>
    <x:row r="8" ht="24" customHeight="1">
      <x:c r="A8" s="2" t="str">
        <x:v>M-002</x:v>
      </x:c>
      <x:c r="B8" s="13" t="n">
        <x:v>46297</x:v>
      </x:c>
      <x:c r="C8" s="2" t="str">
        <x:v>BO-02</x:v>
      </x:c>
      <x:c r="D8" s="2" t="n">
        <x:v>50</x:v>
      </x:c>
      <x:c r="E8" s="2" t="n">
        <x:v>0</x:v>
      </x:c>
      <x:c r="F8" s="2"/>
      <x:c r="G8" s="2" t="str">
        <x:v>BO-02</x:v>
      </x:c>
      <x:c r="H8" s="2" t="str">
        <x:v>Bolígrafo</x:v>
      </x:c>
      <x:c r="I8" s="2" t="n">
        <x:v>100</x:v>
      </x:c>
      <x:c r="J8" s="2" t="n">
        <x:v>40</x:v>
      </x:c>
      <x:c r="K8" s="2"/>
      <x:c r="L8" s="2"/>
    </x:row>
    <x:row r="9" ht="24" customHeight="1">
      <x:c r="A9" s="2" t="str">
        <x:v>M-003</x:v>
      </x:c>
      <x:c r="B9" s="13" t="n">
        <x:v>46298</x:v>
      </x:c>
      <x:c r="C9" s="2" t="str">
        <x:v>CA-03</x:v>
      </x:c>
      <x:c r="D9" s="2" t="n">
        <x:v>15</x:v>
      </x:c>
      <x:c r="E9" s="2" t="n">
        <x:v>0</x:v>
      </x:c>
      <x:c r="F9" s="2"/>
      <x:c r="G9" s="2" t="str">
        <x:v>CA-03</x:v>
      </x:c>
      <x:c r="H9" s="2" t="str">
        <x:v>Carpeta</x:v>
      </x:c>
      <x:c r="I9" s="2" t="n">
        <x:v>25</x:v>
      </x:c>
      <x:c r="J9" s="2" t="n">
        <x:v>15</x:v>
      </x:c>
      <x:c r="K9" s="2"/>
      <x:c r="L9" s="2"/>
    </x:row>
    <x:row r="10" ht="24" customHeight="1">
      <x:c r="A10" s="2" t="str">
        <x:v>M-004</x:v>
      </x:c>
      <x:c r="B10" s="13" t="n">
        <x:v>46299</x:v>
      </x:c>
      <x:c r="C10" s="2" t="str">
        <x:v>RO-04</x:v>
      </x:c>
      <x:c r="D10" s="2" t="n">
        <x:v>12</x:v>
      </x:c>
      <x:c r="E10" s="2" t="n">
        <x:v>0</x:v>
      </x:c>
      <x:c r="F10" s="2"/>
      <x:c r="G10" s="2" t="str">
        <x:v>RO-04</x:v>
      </x:c>
      <x:c r="H10" s="2" t="str">
        <x:v>Rotulador</x:v>
      </x:c>
      <x:c r="I10" s="2" t="n">
        <x:v>40</x:v>
      </x:c>
      <x:c r="J10" s="2" t="n">
        <x:v>20</x:v>
      </x:c>
      <x:c r="K10" s="2"/>
      <x:c r="L10" s="2"/>
    </x:row>
    <x:row r="11" ht="24" customHeight="1">
      <x:c r="A11" s="2" t="str">
        <x:v>M-005</x:v>
      </x:c>
      <x:c r="B11" s="13" t="n">
        <x:v>46300</x:v>
      </x:c>
      <x:c r="C11" s="2" t="str">
        <x:v>MO-05</x:v>
      </x:c>
      <x:c r="D11" s="2" t="n">
        <x:v>10</x:v>
      </x:c>
      <x:c r="E11" s="2" t="n">
        <x:v>0</x:v>
      </x:c>
      <x:c r="F11" s="2"/>
      <x:c r="G11" s="2" t="str">
        <x:v>MO-05</x:v>
      </x:c>
      <x:c r="H11" s="2" t="str">
        <x:v>Mochila</x:v>
      </x:c>
      <x:c r="I11" s="2" t="n">
        <x:v>15</x:v>
      </x:c>
      <x:c r="J11" s="2" t="n">
        <x:v>12</x:v>
      </x:c>
      <x:c r="K11" s="2"/>
      <x:c r="L11" s="2"/>
    </x:row>
    <x:row r="12" ht="24" customHeight="1">
      <x:c r="A12" s="2" t="str">
        <x:v>M-006</x:v>
      </x:c>
      <x:c r="B12" s="13" t="n">
        <x:v>46301</x:v>
      </x:c>
      <x:c r="C12" s="2" t="str">
        <x:v>CU-01</x:v>
      </x:c>
      <x:c r="D12" s="2" t="n">
        <x:v>0</x:v>
      </x:c>
      <x:c r="E12" s="2" t="n">
        <x:v>18</x:v>
      </x:c>
      <x:c r="F12" s="2"/>
      <x:c r="G12" s="2"/>
      <x:c r="H12" s="2"/>
      <x:c r="I12" s="2"/>
      <x:c r="J12" s="2"/>
      <x:c r="K12" s="2"/>
      <x:c r="L12" s="2"/>
    </x:row>
    <x:row r="13" ht="24" customHeight="1">
      <x:c r="A13" s="2" t="str">
        <x:v>M-007</x:v>
      </x:c>
      <x:c r="B13" s="13" t="n">
        <x:v>46302</x:v>
      </x:c>
      <x:c r="C13" s="2" t="str">
        <x:v>BO-02</x:v>
      </x:c>
      <x:c r="D13" s="2" t="n">
        <x:v>0</x:v>
      </x:c>
      <x:c r="E13" s="2" t="n">
        <x:v>45</x:v>
      </x:c>
      <x:c r="F13" s="2"/>
      <x:c r="G13" s="2"/>
      <x:c r="H13" s="2"/>
      <x:c r="I13" s="2"/>
      <x:c r="J13" s="2"/>
      <x:c r="K13" s="2"/>
      <x:c r="L13" s="2"/>
    </x:row>
    <x:row r="14" ht="24" customHeight="1">
      <x:c r="A14" s="2" t="str">
        <x:v>M-008</x:v>
      </x:c>
      <x:c r="B14" s="13" t="n">
        <x:v>46303</x:v>
      </x:c>
      <x:c r="C14" s="2" t="str">
        <x:v>CA-03</x:v>
      </x:c>
      <x:c r="D14" s="2" t="n">
        <x:v>0</x:v>
      </x:c>
      <x:c r="E14" s="2" t="n">
        <x:v>8</x:v>
      </x:c>
      <x:c r="F14" s="2"/>
      <x:c r="G14" s="2"/>
      <x:c r="H14" s="2"/>
      <x:c r="I14" s="2"/>
      <x:c r="J14" s="2"/>
      <x:c r="K14" s="2"/>
      <x:c r="L14" s="2"/>
    </x:row>
    <x:row r="15" ht="24" customHeight="1">
      <x:c r="A15" s="2" t="str">
        <x:v>M-009</x:v>
      </x:c>
      <x:c r="B15" s="13" t="n">
        <x:v>46304</x:v>
      </x:c>
      <x:c r="C15" s="2" t="str">
        <x:v>RO-04</x:v>
      </x:c>
      <x:c r="D15" s="2" t="n">
        <x:v>0</x:v>
      </x:c>
      <x:c r="E15" s="2" t="n">
        <x:v>6</x:v>
      </x:c>
      <x:c r="F15" s="2"/>
      <x:c r="G15" s="2"/>
      <x:c r="H15" s="2"/>
      <x:c r="I15" s="2"/>
      <x:c r="J15" s="2"/>
      <x:c r="K15" s="2"/>
      <x:c r="L15" s="2"/>
    </x:row>
    <x:row r="16" ht="24" customHeight="1">
      <x:c r="A16" s="2" t="str">
        <x:v>M-010</x:v>
      </x:c>
      <x:c r="B16" s="13" t="n">
        <x:v>46305</x:v>
      </x:c>
      <x:c r="C16" s="2" t="str">
        <x:v>MO-05</x:v>
      </x:c>
      <x:c r="D16" s="2" t="n">
        <x:v>0</x:v>
      </x:c>
      <x:c r="E16" s="2" t="n">
        <x:v>4</x:v>
      </x:c>
      <x:c r="F16" s="2"/>
      <x:c r="G16" s="2"/>
      <x:c r="H16" s="2"/>
      <x:c r="I16" s="2"/>
      <x:c r="J16" s="2"/>
      <x:c r="K16" s="2"/>
      <x:c r="L16" s="2"/>
    </x:row>
    <x:row r="17" ht="24" customHeight="1">
      <x:c r="A17" s="2" t="str">
        <x:v>M-011</x:v>
      </x:c>
      <x:c r="B17" s="13" t="n">
        <x:v>46306</x:v>
      </x:c>
      <x:c r="C17" s="2" t="str">
        <x:v>CU-01</x:v>
      </x:c>
      <x:c r="D17" s="2" t="n">
        <x:v>15</x:v>
      </x:c>
      <x:c r="E17" s="2" t="n">
        <x:v>0</x:v>
      </x:c>
      <x:c r="F17" s="2"/>
      <x:c r="G17" s="2"/>
      <x:c r="H17" s="2"/>
      <x:c r="I17" s="2"/>
      <x:c r="J17" s="2"/>
      <x:c r="K17" s="2"/>
      <x:c r="L17" s="2"/>
    </x:row>
    <x:row r="18" ht="24" customHeight="1">
      <x:c r="A18" s="2" t="str">
        <x:v>M-012</x:v>
      </x:c>
      <x:c r="B18" s="13" t="n">
        <x:v>46307</x:v>
      </x:c>
      <x:c r="C18" s="2" t="str">
        <x:v>BO-02</x:v>
      </x:c>
      <x:c r="D18" s="2" t="n">
        <x:v>30</x:v>
      </x:c>
      <x:c r="E18" s="2" t="n">
        <x:v>0</x:v>
      </x:c>
      <x:c r="F18" s="2"/>
      <x:c r="G18" s="2"/>
      <x:c r="H18" s="2"/>
      <x:c r="I18" s="2"/>
      <x:c r="J18" s="2"/>
      <x:c r="K18" s="2"/>
      <x:c r="L18" s="2"/>
    </x:row>
    <x:row r="19" ht="24" customHeight="1">
      <x:c r="A19" s="2" t="str">
        <x:v>M-013</x:v>
      </x:c>
      <x:c r="B19" s="13" t="n">
        <x:v>46308</x:v>
      </x:c>
      <x:c r="C19" s="2" t="str">
        <x:v>CA-03</x:v>
      </x:c>
      <x:c r="D19" s="2" t="n">
        <x:v>10</x:v>
      </x:c>
      <x:c r="E19" s="2" t="n">
        <x:v>0</x:v>
      </x:c>
      <x:c r="F19" s="2"/>
      <x:c r="G19" s="2"/>
      <x:c r="H19" s="2"/>
      <x:c r="I19" s="2"/>
      <x:c r="J19" s="2"/>
      <x:c r="K19" s="2"/>
      <x:c r="L19" s="2"/>
    </x:row>
    <x:row r="20" ht="24" customHeight="1">
      <x:c r="A20" s="2" t="str">
        <x:v>M-014</x:v>
      </x:c>
      <x:c r="B20" s="13" t="n">
        <x:v>46309</x:v>
      </x:c>
      <x:c r="C20" s="2" t="str">
        <x:v>RO-04</x:v>
      </x:c>
      <x:c r="D20" s="2" t="n">
        <x:v>0</x:v>
      </x:c>
      <x:c r="E20" s="2" t="n">
        <x:v>12</x:v>
      </x:c>
      <x:c r="F20" s="2"/>
      <x:c r="G20" s="2"/>
      <x:c r="H20" s="2"/>
      <x:c r="I20" s="2"/>
      <x:c r="J20" s="2"/>
      <x:c r="K20" s="2"/>
      <x:c r="L20" s="2"/>
    </x:row>
    <x:row r="21" ht="24" customHeight="1">
      <x:c r="A21" s="2" t="str">
        <x:v>M-015</x:v>
      </x:c>
      <x:c r="B21" s="13" t="n">
        <x:v>46310</x:v>
      </x:c>
      <x:c r="C21" s="2" t="str">
        <x:v>MO-05</x:v>
      </x:c>
      <x:c r="D21" s="2" t="n">
        <x:v>5</x:v>
      </x:c>
      <x:c r="E21" s="2" t="n">
        <x:v>0</x:v>
      </x:c>
      <x:c r="F21" s="2"/>
      <x:c r="G21" s="2"/>
      <x:c r="H21" s="2"/>
      <x:c r="I21" s="2"/>
      <x:c r="J21" s="2"/>
      <x:c r="K21" s="2"/>
      <x:c r="L21" s="2"/>
    </x:row>
    <x:row r="22" ht="24" customHeight="1">
      <x:c r="A22" s="2" t="str">
        <x:v>M-016</x:v>
      </x:c>
      <x:c r="B22" s="13" t="n">
        <x:v>46311</x:v>
      </x:c>
      <x:c r="C22" s="2" t="str">
        <x:v>CU-01</x:v>
      </x:c>
      <x:c r="D22" s="2" t="n">
        <x:v>0</x:v>
      </x:c>
      <x:c r="E22" s="2" t="n">
        <x:v>10</x:v>
      </x:c>
      <x:c r="F22" s="2"/>
      <x:c r="G22" s="2"/>
      <x:c r="H22" s="2"/>
      <x:c r="I22" s="2"/>
      <x:c r="J22" s="2"/>
      <x:c r="K22" s="2"/>
      <x:c r="L22" s="2"/>
    </x:row>
    <x:row r="23" ht="24" customHeight="1">
      <x:c r="A23" s="2" t="str">
        <x:v>M-017</x:v>
      </x:c>
      <x:c r="B23" s="13" t="n">
        <x:v>46312</x:v>
      </x:c>
      <x:c r="C23" s="2" t="str">
        <x:v>BO-02</x:v>
      </x:c>
      <x:c r="D23" s="2" t="n">
        <x:v>0</x:v>
      </x:c>
      <x:c r="E23" s="2" t="n">
        <x:v>20</x:v>
      </x:c>
      <x:c r="F23" s="2"/>
      <x:c r="G23" s="2"/>
      <x:c r="H23" s="2"/>
      <x:c r="I23" s="2"/>
      <x:c r="J23" s="2"/>
      <x:c r="K23" s="2"/>
      <x:c r="L23" s="2"/>
    </x:row>
    <x:row r="24" ht="24" customHeight="1">
      <x:c r="A24" s="2" t="str">
        <x:v>M-018</x:v>
      </x:c>
      <x:c r="B24" s="13" t="n">
        <x:v>46313</x:v>
      </x:c>
      <x:c r="C24" s="2" t="str">
        <x:v>CA-03</x:v>
      </x:c>
      <x:c r="D24" s="2" t="n">
        <x:v>0</x:v>
      </x:c>
      <x:c r="E24" s="2" t="n">
        <x:v>12</x:v>
      </x:c>
      <x:c r="F24" s="2"/>
      <x:c r="G24" s="2"/>
      <x:c r="H24" s="2"/>
      <x:c r="I24" s="2"/>
      <x:c r="J24" s="2"/>
      <x:c r="K24" s="2"/>
      <x:c r="L24" s="2"/>
    </x:row>
    <x:row r="25" ht="24" customHeight="1">
      <x:c r="A25" s="2" t="str">
        <x:v>M-019</x:v>
      </x:c>
      <x:c r="B25" s="13" t="n">
        <x:v>46314</x:v>
      </x:c>
      <x:c r="C25" s="2" t="str">
        <x:v>RO-04</x:v>
      </x:c>
      <x:c r="D25" s="2" t="n">
        <x:v>0</x:v>
      </x:c>
      <x:c r="E25" s="2" t="n">
        <x:v>8</x:v>
      </x:c>
      <x:c r="F25" s="2"/>
      <x:c r="G25" s="2"/>
      <x:c r="H25" s="2"/>
      <x:c r="I25" s="2"/>
      <x:c r="J25" s="2"/>
      <x:c r="K25" s="2"/>
      <x:c r="L25" s="2"/>
    </x:row>
    <x:row r="26" ht="24" customHeight="1">
      <x:c r="A26" s="2" t="str">
        <x:v>M-020</x:v>
      </x:c>
      <x:c r="B26" s="13" t="n">
        <x:v>46315</x:v>
      </x:c>
      <x:c r="C26" s="2" t="str">
        <x:v>MO-05</x:v>
      </x:c>
      <x:c r="D26" s="2" t="n">
        <x:v>0</x:v>
      </x:c>
      <x:c r="E26" s="2" t="n">
        <x:v>16</x:v>
      </x:c>
      <x:c r="F26" s="2"/>
      <x:c r="G26" s="2"/>
      <x:c r="H26" s="2"/>
      <x:c r="I26" s="2"/>
      <x:c r="J26" s="2"/>
      <x:c r="K26" s="2"/>
      <x:c r="L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 t="str">
        <x:v>Edita las celdas de datos. Los resultados se calculan en Solucion.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</x:sheetData>
  <x:dataValidations count="1">
    <x:dataValidation type="whole" operator="greaterThanOrEqual" sqref="D7:E26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7672eedb505d46f3"/>
    <x:tablePart xmlns:r="http://schemas.openxmlformats.org/officeDocument/2006/relationships" r:id="R05113248ee364183"/>
  </x:tableParts>
</x:worksheet>
</file>

<file path=xl/worksheets/sheet3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17" hidden="0" customWidth="1"/>
    <x:col min="2" max="2" width="2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Stock final y reposición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Stock inicial + entradas − salidas. Reponer si stock final &lt; mínimo.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2" t="str">
        <x:v>SKU</x:v>
      </x:c>
      <x:c r="B6" s="12" t="str">
        <x:v>Producto</x:v>
      </x:c>
      <x:c r="C6" s="12" t="str">
        <x:v>Inicial</x:v>
      </x:c>
      <x:c r="D6" s="12" t="str">
        <x:v>Entradas</x:v>
      </x:c>
      <x:c r="E6" s="12" t="str">
        <x:v>Salidas</x:v>
      </x:c>
      <x:c r="F6" s="12" t="str">
        <x:v>Stock final</x:v>
      </x:c>
      <x:c r="G6" s="12" t="str">
        <x:v>Mínimo</x:v>
      </x:c>
      <x:c r="H6" s="12" t="str">
        <x:v>Acción</x:v>
      </x:c>
    </x:row>
    <x:row r="7" ht="24" customHeight="1">
      <x:c r="A7" s="2" t="str">
        <x:v>CU-01</x:v>
      </x:c>
      <x:c r="B7" s="2" t="str">
        <x:v>Cuaderno</x:v>
      </x:c>
      <x:c r="C7" s="2" t="n">
        <x:f>VLOOKUP(A7,'Datos'!$G$7:$J$11,3,FALSE)</x:f>
        <x:v>40</x:v>
      </x:c>
      <x:c r="D7" s="2" t="n">
        <x:f>SUMIF(Movimientos[SKU],A7,Movimientos[Entradas])</x:f>
        <x:v>35</x:v>
      </x:c>
      <x:c r="E7" s="2" t="n">
        <x:f>SUMIF(Movimientos[SKU],A7,Movimientos[Salidas])</x:f>
        <x:v>28</x:v>
      </x:c>
      <x:c r="F7" s="2" t="n">
        <x:f>C7+D7-E7</x:f>
        <x:v>47</x:v>
      </x:c>
      <x:c r="G7" s="2" t="n">
        <x:f>VLOOKUP(A7,'Datos'!$G$7:$J$11,4,FALSE)</x:f>
        <x:v>20</x:v>
      </x:c>
      <x:c r="H7" s="2" t="str">
        <x:f>IF(F7&lt;G7,"Reponer","Suficiente")</x:f>
        <x:v>Suficiente</x:v>
      </x:c>
    </x:row>
    <x:row r="8" ht="24" customHeight="1">
      <x:c r="A8" s="2" t="str">
        <x:v>BO-02</x:v>
      </x:c>
      <x:c r="B8" s="2" t="str">
        <x:v>Bolígrafo</x:v>
      </x:c>
      <x:c r="C8" s="2" t="n">
        <x:f>VLOOKUP(A8,'Datos'!$G$7:$J$11,3,FALSE)</x:f>
        <x:v>100</x:v>
      </x:c>
      <x:c r="D8" s="2" t="n">
        <x:f>SUMIF(Movimientos[SKU],A8,Movimientos[Entradas])</x:f>
        <x:v>80</x:v>
      </x:c>
      <x:c r="E8" s="2" t="n">
        <x:f>SUMIF(Movimientos[SKU],A8,Movimientos[Salidas])</x:f>
        <x:v>65</x:v>
      </x:c>
      <x:c r="F8" s="2" t="n">
        <x:f>C8+D8-E8</x:f>
        <x:v>115</x:v>
      </x:c>
      <x:c r="G8" s="2" t="n">
        <x:f>VLOOKUP(A8,'Datos'!$G$7:$J$11,4,FALSE)</x:f>
        <x:v>40</x:v>
      </x:c>
      <x:c r="H8" s="2" t="str">
        <x:f>IF(F8&lt;G8,"Reponer","Suficiente")</x:f>
        <x:v>Suficiente</x:v>
      </x:c>
    </x:row>
    <x:row r="9" ht="24" customHeight="1">
      <x:c r="A9" s="2" t="str">
        <x:v>CA-03</x:v>
      </x:c>
      <x:c r="B9" s="2" t="str">
        <x:v>Carpeta</x:v>
      </x:c>
      <x:c r="C9" s="2" t="n">
        <x:f>VLOOKUP(A9,'Datos'!$G$7:$J$11,3,FALSE)</x:f>
        <x:v>25</x:v>
      </x:c>
      <x:c r="D9" s="2" t="n">
        <x:f>SUMIF(Movimientos[SKU],A9,Movimientos[Entradas])</x:f>
        <x:v>25</x:v>
      </x:c>
      <x:c r="E9" s="2" t="n">
        <x:f>SUMIF(Movimientos[SKU],A9,Movimientos[Salidas])</x:f>
        <x:v>20</x:v>
      </x:c>
      <x:c r="F9" s="2" t="n">
        <x:f>C9+D9-E9</x:f>
        <x:v>30</x:v>
      </x:c>
      <x:c r="G9" s="2" t="n">
        <x:f>VLOOKUP(A9,'Datos'!$G$7:$J$11,4,FALSE)</x:f>
        <x:v>15</x:v>
      </x:c>
      <x:c r="H9" s="2" t="str">
        <x:f>IF(F9&lt;G9,"Reponer","Suficiente")</x:f>
        <x:v>Suficiente</x:v>
      </x:c>
    </x:row>
    <x:row r="10" ht="24" customHeight="1">
      <x:c r="A10" s="2" t="str">
        <x:v>RO-04</x:v>
      </x:c>
      <x:c r="B10" s="2" t="str">
        <x:v>Rotulador</x:v>
      </x:c>
      <x:c r="C10" s="2" t="n">
        <x:f>VLOOKUP(A10,'Datos'!$G$7:$J$11,3,FALSE)</x:f>
        <x:v>40</x:v>
      </x:c>
      <x:c r="D10" s="2" t="n">
        <x:f>SUMIF(Movimientos[SKU],A10,Movimientos[Entradas])</x:f>
        <x:v>12</x:v>
      </x:c>
      <x:c r="E10" s="2" t="n">
        <x:f>SUMIF(Movimientos[SKU],A10,Movimientos[Salidas])</x:f>
        <x:v>26</x:v>
      </x:c>
      <x:c r="F10" s="2" t="n">
        <x:f>C10+D10-E10</x:f>
        <x:v>26</x:v>
      </x:c>
      <x:c r="G10" s="2" t="n">
        <x:f>VLOOKUP(A10,'Datos'!$G$7:$J$11,4,FALSE)</x:f>
        <x:v>20</x:v>
      </x:c>
      <x:c r="H10" s="2" t="str">
        <x:f>IF(F10&lt;G10,"Reponer","Suficiente")</x:f>
        <x:v>Suficiente</x:v>
      </x:c>
    </x:row>
    <x:row r="11" ht="24" customHeight="1">
      <x:c r="A11" s="2" t="str">
        <x:v>MO-05</x:v>
      </x:c>
      <x:c r="B11" s="2" t="str">
        <x:v>Mochila</x:v>
      </x:c>
      <x:c r="C11" s="2" t="n">
        <x:f>VLOOKUP(A11,'Datos'!$G$7:$J$11,3,FALSE)</x:f>
        <x:v>15</x:v>
      </x:c>
      <x:c r="D11" s="2" t="n">
        <x:f>SUMIF(Movimientos[SKU],A11,Movimientos[Entradas])</x:f>
        <x:v>15</x:v>
      </x:c>
      <x:c r="E11" s="2" t="n">
        <x:f>SUMIF(Movimientos[SKU],A11,Movimientos[Salidas])</x:f>
        <x:v>20</x:v>
      </x:c>
      <x:c r="F11" s="2" t="n">
        <x:f>C11+D11-E11</x:f>
        <x:v>10</x:v>
      </x:c>
      <x:c r="G11" s="2" t="n">
        <x:f>VLOOKUP(A11,'Datos'!$G$7:$J$11,4,FALSE)</x:f>
        <x:v>12</x:v>
      </x:c>
      <x:c r="H11" s="2" t="str">
        <x:f>IF(F11&lt;G11,"Reponer","Suficiente")</x:f>
        <x:v>Reponer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14" t="str">
        <x:v>Total unidades</x:v>
      </x:c>
      <x:c r="B13" s="14"/>
      <x:c r="C13" s="14" t="n">
        <x:f>SUM(C7:C11)</x:f>
        <x:v>220</x:v>
      </x:c>
      <x:c r="D13" s="14" t="n">
        <x:f>SUM(D7:D11)</x:f>
        <x:v>167</x:v>
      </x:c>
      <x:c r="E13" s="14" t="n">
        <x:f>SUM(E7:E11)</x:f>
        <x:v>159</x:v>
      </x:c>
      <x:c r="F13" s="14" t="n">
        <x:f>SUM(F7:F11)</x:f>
        <x:v>228</x:v>
      </x:c>
      <x:c r="G13" s="14"/>
      <x:c r="H13" s="14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</x:sheetData>
  <x:conditionalFormatting sqref="H7:H11">
    <x:cfRule type="containsText" dxfId="0" priority="1" operator="containsText" text="Reponer"/>
  </x:conditionalFormatting>
  <x:pageMargins left="0.7" right="0.7" top="0.75" bottom="0.75" header="0.3" footer="0.3"/>
  <x:drawing xmlns:r="http://schemas.openxmlformats.org/officeDocument/2006/relationships" r:id="Rb079072f6a454200"/>
  <x:tableParts count="1">
    <x:tablePart xmlns:r="http://schemas.openxmlformats.org/officeDocument/2006/relationships" r:id="R3d308bce3c78438a"/>
  </x:tableParts>
</x:worksheet>
</file>